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filterPrivacy="1" defaultThemeVersion="124226"/>
  <xr:revisionPtr revIDLastSave="0" documentId="8_{54C7632E-6CA5-45FD-A169-CA24437E36F7}" xr6:coauthVersionLast="47" xr6:coauthVersionMax="47" xr10:uidLastSave="{00000000-0000-0000-0000-000000000000}"/>
  <bookViews>
    <workbookView xWindow="16725" yWindow="-12840" windowWidth="21765" windowHeight="12330"/>
  </bookViews>
  <sheets>
    <sheet name="売上人件費率管理表" sheetId="4" r:id="rId1"/>
  </sheets>
  <definedNames>
    <definedName name="_xlnm._FilterDatabase" localSheetId="0" hidden="1">売上人件費率管理表!$S$2:$S$6</definedName>
    <definedName name="_xlnm.Print_Area" localSheetId="0">売上人件費率管理表!$A$3:$Q$43</definedName>
    <definedName name="往復交通費">売上人件費率管理表!#REF!</definedName>
    <definedName name="休日時給">売上人件費率管理表!#REF!</definedName>
    <definedName name="平日時給">売上人件費率管理表!#REF!</definedName>
  </definedNames>
  <calcPr calcId="181029"/>
</workbook>
</file>

<file path=xl/calcChain.xml><?xml version="1.0" encoding="utf-8"?>
<calcChain xmlns="http://schemas.openxmlformats.org/spreadsheetml/2006/main">
  <c r="A44" i="4" l="1"/>
  <c r="A36" i="4" s="1"/>
  <c r="B36" i="4" s="1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P8" i="4"/>
  <c r="P9" i="4" s="1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8" i="4"/>
  <c r="N8" i="4"/>
  <c r="L8" i="4"/>
  <c r="L9" i="4" s="1"/>
  <c r="K8" i="4"/>
  <c r="K9" i="4"/>
  <c r="K10" i="4" s="1"/>
  <c r="Q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8" i="4"/>
  <c r="A8" i="4"/>
  <c r="B8" i="4" s="1"/>
  <c r="A37" i="4"/>
  <c r="B37" i="4"/>
  <c r="A38" i="4"/>
  <c r="B38" i="4" s="1"/>
  <c r="N9" i="4"/>
  <c r="O8" i="4"/>
  <c r="N10" i="4"/>
  <c r="N11" i="4" s="1"/>
  <c r="L10" i="4" l="1"/>
  <c r="M9" i="4"/>
  <c r="N12" i="4"/>
  <c r="O10" i="4"/>
  <c r="K11" i="4"/>
  <c r="K12" i="4" s="1"/>
  <c r="K13" i="4" s="1"/>
  <c r="K14" i="4" s="1"/>
  <c r="K15" i="4" s="1"/>
  <c r="K16" i="4" s="1"/>
  <c r="K17" i="4" s="1"/>
  <c r="K18" i="4" s="1"/>
  <c r="K19" i="4" s="1"/>
  <c r="K20" i="4" s="1"/>
  <c r="K21" i="4" s="1"/>
  <c r="K22" i="4" s="1"/>
  <c r="K23" i="4" s="1"/>
  <c r="K24" i="4" s="1"/>
  <c r="K25" i="4" s="1"/>
  <c r="K26" i="4" s="1"/>
  <c r="K27" i="4" s="1"/>
  <c r="K28" i="4" s="1"/>
  <c r="K29" i="4" s="1"/>
  <c r="K30" i="4" s="1"/>
  <c r="K31" i="4" s="1"/>
  <c r="K32" i="4" s="1"/>
  <c r="K33" i="4" s="1"/>
  <c r="K34" i="4" s="1"/>
  <c r="K35" i="4" s="1"/>
  <c r="K36" i="4" s="1"/>
  <c r="K37" i="4" s="1"/>
  <c r="K38" i="4" s="1"/>
  <c r="P10" i="4"/>
  <c r="Q9" i="4"/>
  <c r="O9" i="4"/>
  <c r="A9" i="4"/>
  <c r="O11" i="4" l="1"/>
  <c r="P11" i="4"/>
  <c r="P12" i="4" s="1"/>
  <c r="P13" i="4" s="1"/>
  <c r="P14" i="4" s="1"/>
  <c r="P15" i="4" s="1"/>
  <c r="P16" i="4" s="1"/>
  <c r="P17" i="4" s="1"/>
  <c r="P18" i="4" s="1"/>
  <c r="P19" i="4" s="1"/>
  <c r="P20" i="4" s="1"/>
  <c r="P21" i="4" s="1"/>
  <c r="P22" i="4" s="1"/>
  <c r="P23" i="4" s="1"/>
  <c r="P24" i="4" s="1"/>
  <c r="P25" i="4" s="1"/>
  <c r="P26" i="4" s="1"/>
  <c r="P27" i="4" s="1"/>
  <c r="P28" i="4" s="1"/>
  <c r="P29" i="4" s="1"/>
  <c r="P30" i="4" s="1"/>
  <c r="P31" i="4" s="1"/>
  <c r="P32" i="4" s="1"/>
  <c r="P33" i="4" s="1"/>
  <c r="P34" i="4" s="1"/>
  <c r="P35" i="4" s="1"/>
  <c r="P36" i="4" s="1"/>
  <c r="P37" i="4" s="1"/>
  <c r="P38" i="4" s="1"/>
  <c r="Q10" i="4"/>
  <c r="O12" i="4"/>
  <c r="N13" i="4"/>
  <c r="B9" i="4"/>
  <c r="A10" i="4"/>
  <c r="M10" i="4"/>
  <c r="L11" i="4"/>
  <c r="A11" i="4" l="1"/>
  <c r="B10" i="4"/>
  <c r="L12" i="4"/>
  <c r="L13" i="4" s="1"/>
  <c r="L14" i="4" s="1"/>
  <c r="L15" i="4" s="1"/>
  <c r="L16" i="4" s="1"/>
  <c r="L17" i="4" s="1"/>
  <c r="L18" i="4" s="1"/>
  <c r="L19" i="4" s="1"/>
  <c r="L20" i="4" s="1"/>
  <c r="L21" i="4" s="1"/>
  <c r="L22" i="4" s="1"/>
  <c r="L23" i="4" s="1"/>
  <c r="L24" i="4" s="1"/>
  <c r="L25" i="4" s="1"/>
  <c r="L26" i="4" s="1"/>
  <c r="L27" i="4" s="1"/>
  <c r="L28" i="4" s="1"/>
  <c r="L29" i="4" s="1"/>
  <c r="L30" i="4" s="1"/>
  <c r="L31" i="4" s="1"/>
  <c r="L32" i="4" s="1"/>
  <c r="L33" i="4" s="1"/>
  <c r="L34" i="4" s="1"/>
  <c r="L35" i="4" s="1"/>
  <c r="L36" i="4" s="1"/>
  <c r="L37" i="4" s="1"/>
  <c r="L38" i="4" s="1"/>
  <c r="M11" i="4"/>
  <c r="N14" i="4"/>
  <c r="O13" i="4"/>
  <c r="O14" i="4" l="1"/>
  <c r="N15" i="4"/>
  <c r="A12" i="4"/>
  <c r="B11" i="4"/>
  <c r="A13" i="4" l="1"/>
  <c r="B12" i="4"/>
  <c r="O15" i="4"/>
  <c r="N16" i="4"/>
  <c r="N17" i="4" l="1"/>
  <c r="O16" i="4"/>
  <c r="B13" i="4"/>
  <c r="A14" i="4"/>
  <c r="A15" i="4" l="1"/>
  <c r="B14" i="4"/>
  <c r="O17" i="4"/>
  <c r="N18" i="4"/>
  <c r="N19" i="4" l="1"/>
  <c r="O18" i="4"/>
  <c r="A16" i="4"/>
  <c r="B15" i="4"/>
  <c r="B16" i="4" l="1"/>
  <c r="A17" i="4"/>
  <c r="N20" i="4"/>
  <c r="O19" i="4"/>
  <c r="N21" i="4" l="1"/>
  <c r="O20" i="4"/>
  <c r="A18" i="4"/>
  <c r="B17" i="4"/>
  <c r="B18" i="4" l="1"/>
  <c r="A19" i="4"/>
  <c r="N22" i="4"/>
  <c r="O21" i="4"/>
  <c r="O22" i="4" l="1"/>
  <c r="N23" i="4"/>
  <c r="A20" i="4"/>
  <c r="B19" i="4"/>
  <c r="A21" i="4" l="1"/>
  <c r="B20" i="4"/>
  <c r="O23" i="4"/>
  <c r="N24" i="4"/>
  <c r="N25" i="4" l="1"/>
  <c r="O24" i="4"/>
  <c r="A22" i="4"/>
  <c r="B21" i="4"/>
  <c r="B22" i="4" l="1"/>
  <c r="A23" i="4"/>
  <c r="O25" i="4"/>
  <c r="N26" i="4"/>
  <c r="O26" i="4" l="1"/>
  <c r="N27" i="4"/>
  <c r="B23" i="4"/>
  <c r="A24" i="4"/>
  <c r="N28" i="4" l="1"/>
  <c r="O27" i="4"/>
  <c r="A25" i="4"/>
  <c r="B24" i="4"/>
  <c r="B25" i="4" l="1"/>
  <c r="A26" i="4"/>
  <c r="O28" i="4"/>
  <c r="N29" i="4"/>
  <c r="A27" i="4" l="1"/>
  <c r="B26" i="4"/>
  <c r="O29" i="4"/>
  <c r="N30" i="4"/>
  <c r="N31" i="4" l="1"/>
  <c r="O30" i="4"/>
  <c r="B27" i="4"/>
  <c r="A28" i="4"/>
  <c r="B28" i="4" l="1"/>
  <c r="A29" i="4"/>
  <c r="N32" i="4"/>
  <c r="O31" i="4"/>
  <c r="B29" i="4" l="1"/>
  <c r="A30" i="4"/>
  <c r="O32" i="4"/>
  <c r="N33" i="4"/>
  <c r="O33" i="4" l="1"/>
  <c r="N34" i="4"/>
  <c r="B30" i="4"/>
  <c r="A31" i="4"/>
  <c r="A32" i="4" l="1"/>
  <c r="B31" i="4"/>
  <c r="O34" i="4"/>
  <c r="N35" i="4"/>
  <c r="O35" i="4" l="1"/>
  <c r="N36" i="4"/>
  <c r="A33" i="4"/>
  <c r="B32" i="4"/>
  <c r="A34" i="4" l="1"/>
  <c r="B33" i="4"/>
  <c r="O36" i="4"/>
  <c r="N37" i="4"/>
  <c r="N38" i="4" l="1"/>
  <c r="O38" i="4" s="1"/>
  <c r="O37" i="4"/>
  <c r="B34" i="4"/>
  <c r="A35" i="4"/>
  <c r="B35" i="4" s="1"/>
</calcChain>
</file>

<file path=xl/sharedStrings.xml><?xml version="1.0" encoding="utf-8"?>
<sst xmlns="http://schemas.openxmlformats.org/spreadsheetml/2006/main" count="34" uniqueCount="18">
  <si>
    <t>日</t>
    <rPh sb="0" eb="1">
      <t>ニチ</t>
    </rPh>
    <phoneticPr fontId="2"/>
  </si>
  <si>
    <t>曜日</t>
    <rPh sb="0" eb="2">
      <t>ヨウビ</t>
    </rPh>
    <phoneticPr fontId="2"/>
  </si>
  <si>
    <t>天気</t>
    <rPh sb="0" eb="2">
      <t>テンキ</t>
    </rPh>
    <phoneticPr fontId="2"/>
  </si>
  <si>
    <t>晴</t>
    <rPh sb="0" eb="1">
      <t>ハ</t>
    </rPh>
    <phoneticPr fontId="2"/>
  </si>
  <si>
    <t>曇</t>
    <rPh sb="0" eb="1">
      <t>クモ</t>
    </rPh>
    <phoneticPr fontId="2"/>
  </si>
  <si>
    <t>雨</t>
    <rPh sb="0" eb="1">
      <t>アメ</t>
    </rPh>
    <phoneticPr fontId="2"/>
  </si>
  <si>
    <t>雪</t>
    <rPh sb="0" eb="1">
      <t>ユキ</t>
    </rPh>
    <phoneticPr fontId="2"/>
  </si>
  <si>
    <t>予算</t>
    <rPh sb="0" eb="2">
      <t>ヨサン</t>
    </rPh>
    <phoneticPr fontId="2"/>
  </si>
  <si>
    <t>売上</t>
    <rPh sb="0" eb="2">
      <t>ウリアゲ</t>
    </rPh>
    <phoneticPr fontId="2"/>
  </si>
  <si>
    <t>累計</t>
    <rPh sb="0" eb="2">
      <t>ルイケイ</t>
    </rPh>
    <phoneticPr fontId="2"/>
  </si>
  <si>
    <t>実績</t>
    <rPh sb="0" eb="2">
      <t>ジッセキ</t>
    </rPh>
    <phoneticPr fontId="2"/>
  </si>
  <si>
    <t>人件費</t>
    <rPh sb="0" eb="3">
      <t>ジンケンヒ</t>
    </rPh>
    <phoneticPr fontId="2"/>
  </si>
  <si>
    <t>Ｌ率</t>
    <rPh sb="1" eb="2">
      <t>リツ</t>
    </rPh>
    <phoneticPr fontId="2"/>
  </si>
  <si>
    <t>予算比</t>
    <rPh sb="0" eb="2">
      <t>ヨサン</t>
    </rPh>
    <rPh sb="2" eb="3">
      <t>ヒ</t>
    </rPh>
    <phoneticPr fontId="2"/>
  </si>
  <si>
    <t>日別</t>
    <rPh sb="0" eb="1">
      <t>ヒ</t>
    </rPh>
    <rPh sb="1" eb="2">
      <t>ベツ</t>
    </rPh>
    <phoneticPr fontId="2"/>
  </si>
  <si>
    <t>売上人件費率管理表</t>
    <rPh sb="0" eb="2">
      <t>ウリアゲ</t>
    </rPh>
    <rPh sb="2" eb="5">
      <t>ジンケンヒ</t>
    </rPh>
    <rPh sb="5" eb="6">
      <t>リツ</t>
    </rPh>
    <rPh sb="6" eb="8">
      <t>カンリ</t>
    </rPh>
    <rPh sb="8" eb="9">
      <t>ヒョウ</t>
    </rPh>
    <phoneticPr fontId="2"/>
  </si>
  <si>
    <t>シートの保護解除パスワード：1234</t>
    <rPh sb="4" eb="6">
      <t>ホゴ</t>
    </rPh>
    <rPh sb="6" eb="8">
      <t>カイジョ</t>
    </rPh>
    <phoneticPr fontId="2"/>
  </si>
  <si>
    <t>うるう年判定用</t>
    <rPh sb="3" eb="4">
      <t>ドシ</t>
    </rPh>
    <rPh sb="4" eb="6">
      <t>ハンテイ</t>
    </rPh>
    <rPh sb="6" eb="7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</si>
</sst>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\ &quot;年&quot;"/>
    <numFmt numFmtId="177" formatCode="0\ &quot;月&quot;"/>
    <numFmt numFmtId="179" formatCode="ddd"/>
    <numFmt numFmtId="180" formatCode="#,##0_);[Red]\(#,##0\)"/>
    <numFmt numFmtId="186" formatCode="aaa"/>
    <numFmt numFmtId="193" formatCode="d"/>
    <numFmt numFmtId="194" formatCode="0.0%"/>
    <numFmt numFmtId="198" formatCode="#,##0_ 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6">
    <xf numFmtId="0" fontId="0" fillId="0" borderId="0" xfId="0">
      <alignment vertical="center"/>
    </xf>
    <xf numFmtId="0" fontId="1" fillId="0" borderId="0" xfId="1"/>
    <xf numFmtId="0" fontId="1" fillId="0" borderId="0" xfId="1" applyAlignment="1">
      <alignment horizontal="center"/>
    </xf>
    <xf numFmtId="179" fontId="3" fillId="0" borderId="0" xfId="1" applyNumberFormat="1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Fill="1" applyBorder="1" applyAlignment="1">
      <alignment horizontal="center" vertical="center"/>
    </xf>
    <xf numFmtId="0" fontId="7" fillId="0" borderId="0" xfId="1" applyFont="1" applyBorder="1" applyAlignment="1"/>
    <xf numFmtId="193" fontId="4" fillId="2" borderId="1" xfId="1" applyNumberFormat="1" applyFont="1" applyFill="1" applyBorder="1" applyAlignment="1">
      <alignment horizontal="center"/>
    </xf>
    <xf numFmtId="193" fontId="4" fillId="2" borderId="2" xfId="1" applyNumberFormat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vertical="center" wrapText="1"/>
    </xf>
    <xf numFmtId="0" fontId="4" fillId="3" borderId="4" xfId="1" applyFont="1" applyFill="1" applyBorder="1" applyAlignment="1">
      <alignment horizontal="center" vertical="center"/>
    </xf>
    <xf numFmtId="180" fontId="4" fillId="4" borderId="5" xfId="1" applyNumberFormat="1" applyFont="1" applyFill="1" applyBorder="1" applyAlignment="1" applyProtection="1">
      <alignment horizontal="right"/>
      <protection locked="0"/>
    </xf>
    <xf numFmtId="193" fontId="4" fillId="2" borderId="6" xfId="1" applyNumberFormat="1" applyFont="1" applyFill="1" applyBorder="1" applyAlignment="1">
      <alignment horizontal="center"/>
    </xf>
    <xf numFmtId="193" fontId="4" fillId="2" borderId="3" xfId="1" applyNumberFormat="1" applyFont="1" applyFill="1" applyBorder="1" applyAlignment="1">
      <alignment horizontal="center"/>
    </xf>
    <xf numFmtId="0" fontId="1" fillId="3" borderId="3" xfId="1" applyFont="1" applyFill="1" applyBorder="1"/>
    <xf numFmtId="180" fontId="4" fillId="4" borderId="3" xfId="1" applyNumberFormat="1" applyFont="1" applyFill="1" applyBorder="1" applyAlignment="1" applyProtection="1">
      <alignment horizontal="right"/>
      <protection locked="0"/>
    </xf>
    <xf numFmtId="180" fontId="4" fillId="2" borderId="3" xfId="1" applyNumberFormat="1" applyFont="1" applyFill="1" applyBorder="1" applyAlignment="1">
      <alignment horizontal="right"/>
    </xf>
    <xf numFmtId="186" fontId="4" fillId="2" borderId="7" xfId="1" applyNumberFormat="1" applyFont="1" applyFill="1" applyBorder="1" applyAlignment="1">
      <alignment horizontal="center"/>
    </xf>
    <xf numFmtId="186" fontId="4" fillId="2" borderId="8" xfId="1" applyNumberFormat="1" applyFont="1" applyFill="1" applyBorder="1" applyAlignment="1">
      <alignment horizontal="center"/>
    </xf>
    <xf numFmtId="186" fontId="4" fillId="2" borderId="9" xfId="1" applyNumberFormat="1" applyFont="1" applyFill="1" applyBorder="1" applyAlignment="1">
      <alignment horizontal="center"/>
    </xf>
    <xf numFmtId="180" fontId="4" fillId="4" borderId="10" xfId="1" applyNumberFormat="1" applyFont="1" applyFill="1" applyBorder="1" applyAlignment="1" applyProtection="1">
      <alignment horizontal="right"/>
      <protection locked="0"/>
    </xf>
    <xf numFmtId="180" fontId="4" fillId="4" borderId="11" xfId="1" applyNumberFormat="1" applyFont="1" applyFill="1" applyBorder="1" applyAlignment="1" applyProtection="1">
      <alignment horizontal="right"/>
      <protection locked="0"/>
    </xf>
    <xf numFmtId="194" fontId="4" fillId="2" borderId="7" xfId="1" applyNumberFormat="1" applyFont="1" applyFill="1" applyBorder="1"/>
    <xf numFmtId="0" fontId="4" fillId="3" borderId="9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194" fontId="4" fillId="2" borderId="3" xfId="1" applyNumberFormat="1" applyFont="1" applyFill="1" applyBorder="1" applyAlignment="1">
      <alignment horizontal="right"/>
    </xf>
    <xf numFmtId="194" fontId="4" fillId="2" borderId="13" xfId="1" applyNumberFormat="1" applyFont="1" applyFill="1" applyBorder="1"/>
    <xf numFmtId="198" fontId="4" fillId="0" borderId="5" xfId="1" applyNumberFormat="1" applyFont="1" applyFill="1" applyBorder="1" applyProtection="1">
      <protection locked="0"/>
    </xf>
    <xf numFmtId="198" fontId="4" fillId="0" borderId="10" xfId="1" applyNumberFormat="1" applyFont="1" applyFill="1" applyBorder="1" applyProtection="1">
      <protection locked="0"/>
    </xf>
    <xf numFmtId="198" fontId="4" fillId="0" borderId="11" xfId="1" applyNumberFormat="1" applyFont="1" applyFill="1" applyBorder="1" applyProtection="1">
      <protection locked="0"/>
    </xf>
    <xf numFmtId="0" fontId="4" fillId="3" borderId="8" xfId="1" applyFont="1" applyFill="1" applyBorder="1" applyAlignment="1">
      <alignment horizontal="center" vertical="center"/>
    </xf>
    <xf numFmtId="0" fontId="4" fillId="3" borderId="14" xfId="1" applyFont="1" applyFill="1" applyBorder="1" applyAlignment="1">
      <alignment horizontal="center" vertical="center"/>
    </xf>
    <xf numFmtId="180" fontId="4" fillId="2" borderId="3" xfId="1" applyNumberFormat="1" applyFont="1" applyFill="1" applyBorder="1" applyAlignment="1" applyProtection="1">
      <alignment horizontal="right"/>
    </xf>
    <xf numFmtId="180" fontId="4" fillId="2" borderId="15" xfId="1" applyNumberFormat="1" applyFont="1" applyFill="1" applyBorder="1" applyAlignment="1" applyProtection="1">
      <alignment horizontal="right"/>
    </xf>
    <xf numFmtId="198" fontId="4" fillId="2" borderId="3" xfId="1" applyNumberFormat="1" applyFont="1" applyFill="1" applyBorder="1" applyProtection="1"/>
    <xf numFmtId="0" fontId="4" fillId="4" borderId="16" xfId="1" applyNumberFormat="1" applyFont="1" applyFill="1" applyBorder="1" applyAlignment="1" applyProtection="1">
      <alignment horizontal="center"/>
      <protection locked="0"/>
    </xf>
    <xf numFmtId="0" fontId="4" fillId="4" borderId="17" xfId="1" applyNumberFormat="1" applyFont="1" applyFill="1" applyBorder="1" applyAlignment="1" applyProtection="1">
      <alignment horizontal="center"/>
      <protection locked="0"/>
    </xf>
    <xf numFmtId="0" fontId="4" fillId="4" borderId="18" xfId="1" applyNumberFormat="1" applyFont="1" applyFill="1" applyBorder="1" applyAlignment="1" applyProtection="1">
      <alignment horizontal="center"/>
      <protection locked="0"/>
    </xf>
    <xf numFmtId="180" fontId="4" fillId="4" borderId="19" xfId="1" applyNumberFormat="1" applyFont="1" applyFill="1" applyBorder="1" applyAlignment="1" applyProtection="1">
      <alignment horizontal="right"/>
      <protection locked="0"/>
    </xf>
    <xf numFmtId="180" fontId="4" fillId="4" borderId="20" xfId="1" applyNumberFormat="1" applyFont="1" applyFill="1" applyBorder="1" applyAlignment="1" applyProtection="1">
      <alignment horizontal="right"/>
      <protection locked="0"/>
    </xf>
    <xf numFmtId="194" fontId="4" fillId="2" borderId="21" xfId="1" applyNumberFormat="1" applyFont="1" applyFill="1" applyBorder="1" applyAlignment="1">
      <alignment horizontal="right"/>
    </xf>
    <xf numFmtId="0" fontId="1" fillId="0" borderId="3" xfId="1" applyFont="1" applyBorder="1" applyProtection="1">
      <protection locked="0"/>
    </xf>
    <xf numFmtId="180" fontId="4" fillId="4" borderId="22" xfId="1" applyNumberFormat="1" applyFont="1" applyFill="1" applyBorder="1" applyAlignment="1" applyProtection="1">
      <alignment horizontal="right"/>
      <protection locked="0"/>
    </xf>
    <xf numFmtId="180" fontId="4" fillId="4" borderId="23" xfId="1" applyNumberFormat="1" applyFont="1" applyFill="1" applyBorder="1" applyAlignment="1" applyProtection="1">
      <alignment horizontal="right"/>
      <protection locked="0"/>
    </xf>
    <xf numFmtId="180" fontId="4" fillId="4" borderId="24" xfId="1" applyNumberFormat="1" applyFont="1" applyFill="1" applyBorder="1" applyAlignment="1" applyProtection="1">
      <alignment horizontal="right"/>
      <protection locked="0"/>
    </xf>
    <xf numFmtId="0" fontId="1" fillId="0" borderId="0" xfId="1" applyFont="1"/>
    <xf numFmtId="194" fontId="4" fillId="2" borderId="3" xfId="1" applyNumberFormat="1" applyFont="1" applyFill="1" applyBorder="1"/>
    <xf numFmtId="0" fontId="3" fillId="0" borderId="0" xfId="0" applyFont="1" applyAlignment="1">
      <alignment vertical="center"/>
    </xf>
    <xf numFmtId="176" fontId="6" fillId="0" borderId="0" xfId="1" applyNumberFormat="1" applyFont="1" applyBorder="1" applyAlignment="1" applyProtection="1">
      <alignment horizontal="center" vertical="top"/>
      <protection locked="0"/>
    </xf>
    <xf numFmtId="0" fontId="0" fillId="0" borderId="0" xfId="0" applyProtection="1">
      <alignment vertical="center"/>
      <protection locked="0"/>
    </xf>
    <xf numFmtId="0" fontId="3" fillId="0" borderId="0" xfId="1" applyFont="1" applyFill="1" applyBorder="1" applyAlignment="1">
      <alignment horizontal="center" vertical="center"/>
    </xf>
    <xf numFmtId="0" fontId="6" fillId="0" borderId="0" xfId="1" applyFont="1" applyAlignment="1">
      <alignment horizontal="left" vertical="top"/>
    </xf>
    <xf numFmtId="0" fontId="0" fillId="0" borderId="0" xfId="0">
      <alignment vertical="center"/>
    </xf>
    <xf numFmtId="0" fontId="5" fillId="3" borderId="8" xfId="1" applyFont="1" applyFill="1" applyBorder="1" applyAlignment="1">
      <alignment horizontal="center"/>
    </xf>
    <xf numFmtId="0" fontId="5" fillId="3" borderId="21" xfId="1" applyFont="1" applyFill="1" applyBorder="1" applyAlignment="1">
      <alignment horizontal="center"/>
    </xf>
    <xf numFmtId="0" fontId="5" fillId="3" borderId="26" xfId="1" applyFont="1" applyFill="1" applyBorder="1" applyAlignment="1">
      <alignment horizontal="center"/>
    </xf>
    <xf numFmtId="0" fontId="4" fillId="3" borderId="4" xfId="1" applyFont="1" applyFill="1" applyBorder="1" applyAlignment="1">
      <alignment horizontal="center" vertical="center"/>
    </xf>
    <xf numFmtId="0" fontId="4" fillId="3" borderId="27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/>
    </xf>
    <xf numFmtId="0" fontId="4" fillId="3" borderId="28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177" fontId="6" fillId="0" borderId="0" xfId="1" applyNumberFormat="1" applyFont="1" applyBorder="1" applyAlignment="1" applyProtection="1">
      <alignment horizontal="center" vertical="top"/>
      <protection locked="0"/>
    </xf>
    <xf numFmtId="0" fontId="5" fillId="3" borderId="15" xfId="1" applyFont="1" applyFill="1" applyBorder="1" applyAlignment="1">
      <alignment horizontal="center" vertical="center"/>
    </xf>
    <xf numFmtId="0" fontId="5" fillId="3" borderId="25" xfId="1" applyFont="1" applyFill="1" applyBorder="1" applyAlignment="1">
      <alignment horizontal="center"/>
    </xf>
  </cellXfs>
  <cellStyles count="2">
    <cellStyle name="標準" xfId="0" builtinId="0"/>
    <cellStyle name="標準_アルバイト勤務時間計算表1" xfId="1"/>
  </cellStyles>
  <dxfs count="6"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showGridLines="0" showZeros="0" tabSelected="1" zoomScaleNormal="100" workbookViewId="0">
      <selection activeCell="S12" sqref="S12"/>
    </sheetView>
  </sheetViews>
  <sheetFormatPr defaultColWidth="9" defaultRowHeight="13" x14ac:dyDescent="0.2"/>
  <cols>
    <col min="1" max="1" width="5.36328125" style="1" bestFit="1" customWidth="1"/>
    <col min="2" max="2" width="5.453125" style="1" customWidth="1"/>
    <col min="3" max="3" width="7.26953125" style="2" customWidth="1"/>
    <col min="4" max="4" width="10.26953125" style="2" customWidth="1"/>
    <col min="5" max="5" width="10.7265625" style="2" customWidth="1"/>
    <col min="6" max="6" width="7.6328125" style="2" customWidth="1"/>
    <col min="7" max="7" width="11.36328125" style="2" customWidth="1"/>
    <col min="8" max="8" width="7.7265625" style="1" customWidth="1"/>
    <col min="9" max="9" width="11.36328125" style="1" customWidth="1"/>
    <col min="10" max="10" width="7.81640625" style="1" customWidth="1"/>
    <col min="11" max="11" width="13.26953125" style="1" customWidth="1"/>
    <col min="12" max="12" width="10" style="1" customWidth="1"/>
    <col min="13" max="13" width="8.453125" style="1" customWidth="1"/>
    <col min="14" max="14" width="13.6328125" style="1" customWidth="1"/>
    <col min="15" max="15" width="7.08984375" style="1" customWidth="1"/>
    <col min="16" max="16" width="10.7265625" style="1" customWidth="1"/>
    <col min="17" max="17" width="7.81640625" style="1" customWidth="1"/>
    <col min="18" max="16384" width="9" style="1"/>
  </cols>
  <sheetData>
    <row r="1" spans="1:19" x14ac:dyDescent="0.2">
      <c r="S1" s="15" t="s">
        <v>2</v>
      </c>
    </row>
    <row r="2" spans="1:19" x14ac:dyDescent="0.2">
      <c r="S2" s="42"/>
    </row>
    <row r="3" spans="1:19" ht="17.25" customHeight="1" x14ac:dyDescent="0.25">
      <c r="A3" s="49">
        <v>2023</v>
      </c>
      <c r="B3" s="50"/>
      <c r="C3" s="63">
        <v>2</v>
      </c>
      <c r="D3" s="52" t="s">
        <v>15</v>
      </c>
      <c r="E3" s="53"/>
      <c r="F3" s="53"/>
      <c r="G3" s="53"/>
      <c r="H3" s="53"/>
      <c r="I3" s="6"/>
      <c r="J3" s="6"/>
      <c r="K3" s="6"/>
      <c r="L3" s="6"/>
      <c r="M3" s="6"/>
      <c r="N3" s="6"/>
      <c r="O3" s="6"/>
      <c r="P3" s="6"/>
      <c r="Q3" s="6"/>
      <c r="S3" s="42" t="s">
        <v>3</v>
      </c>
    </row>
    <row r="4" spans="1:19" ht="17.25" customHeight="1" x14ac:dyDescent="0.25">
      <c r="A4" s="50"/>
      <c r="B4" s="50"/>
      <c r="C4" s="50"/>
      <c r="D4" s="53"/>
      <c r="E4" s="53"/>
      <c r="F4" s="53"/>
      <c r="G4" s="53"/>
      <c r="H4" s="53"/>
      <c r="I4" s="6"/>
      <c r="J4" s="6"/>
      <c r="K4" s="6"/>
      <c r="L4" s="6"/>
      <c r="M4" s="6"/>
      <c r="N4" s="6"/>
      <c r="O4" s="6"/>
      <c r="P4" s="6"/>
      <c r="Q4" s="6"/>
      <c r="S4" s="42" t="s">
        <v>4</v>
      </c>
    </row>
    <row r="5" spans="1:19" ht="17.25" customHeight="1" x14ac:dyDescent="0.2">
      <c r="C5" s="5"/>
      <c r="D5" s="61" t="s">
        <v>14</v>
      </c>
      <c r="E5" s="61"/>
      <c r="F5" s="61"/>
      <c r="G5" s="61"/>
      <c r="H5" s="61"/>
      <c r="I5" s="61"/>
      <c r="J5" s="62"/>
      <c r="K5" s="64" t="s">
        <v>9</v>
      </c>
      <c r="L5" s="61"/>
      <c r="M5" s="61"/>
      <c r="N5" s="61"/>
      <c r="O5" s="61"/>
      <c r="P5" s="61"/>
      <c r="Q5" s="61"/>
      <c r="S5" s="42" t="s">
        <v>5</v>
      </c>
    </row>
    <row r="6" spans="1:19" ht="15.75" customHeight="1" x14ac:dyDescent="0.2">
      <c r="A6" s="57" t="s">
        <v>0</v>
      </c>
      <c r="B6" s="57" t="s">
        <v>1</v>
      </c>
      <c r="C6" s="57" t="s">
        <v>2</v>
      </c>
      <c r="D6" s="54" t="s">
        <v>7</v>
      </c>
      <c r="E6" s="55"/>
      <c r="F6" s="56"/>
      <c r="G6" s="59" t="s">
        <v>10</v>
      </c>
      <c r="H6" s="59"/>
      <c r="I6" s="59"/>
      <c r="J6" s="54"/>
      <c r="K6" s="65" t="s">
        <v>7</v>
      </c>
      <c r="L6" s="55"/>
      <c r="M6" s="56"/>
      <c r="N6" s="59" t="s">
        <v>10</v>
      </c>
      <c r="O6" s="59"/>
      <c r="P6" s="59"/>
      <c r="Q6" s="59"/>
      <c r="S6" s="42" t="s">
        <v>6</v>
      </c>
    </row>
    <row r="7" spans="1:19" ht="16.5" customHeight="1" thickBot="1" x14ac:dyDescent="0.25">
      <c r="A7" s="58"/>
      <c r="B7" s="58"/>
      <c r="C7" s="60"/>
      <c r="D7" s="11" t="s">
        <v>8</v>
      </c>
      <c r="E7" s="24" t="s">
        <v>11</v>
      </c>
      <c r="F7" s="9" t="s">
        <v>12</v>
      </c>
      <c r="G7" s="25" t="s">
        <v>8</v>
      </c>
      <c r="H7" s="10" t="s">
        <v>13</v>
      </c>
      <c r="I7" s="11" t="s">
        <v>11</v>
      </c>
      <c r="J7" s="31" t="s">
        <v>12</v>
      </c>
      <c r="K7" s="32" t="s">
        <v>8</v>
      </c>
      <c r="L7" s="24" t="s">
        <v>11</v>
      </c>
      <c r="M7" s="9" t="s">
        <v>12</v>
      </c>
      <c r="N7" s="25" t="s">
        <v>8</v>
      </c>
      <c r="O7" s="10" t="s">
        <v>13</v>
      </c>
      <c r="P7" s="11" t="s">
        <v>11</v>
      </c>
      <c r="Q7" s="9" t="s">
        <v>12</v>
      </c>
    </row>
    <row r="8" spans="1:19" ht="13.5" thickTop="1" x14ac:dyDescent="0.2">
      <c r="A8" s="8">
        <f>DATE(A3,C3,1)</f>
        <v>44958</v>
      </c>
      <c r="B8" s="18">
        <f t="shared" ref="B8:B38" si="0">A8</f>
        <v>44958</v>
      </c>
      <c r="C8" s="36"/>
      <c r="D8" s="39"/>
      <c r="E8" s="43"/>
      <c r="F8" s="41">
        <f>IF(OR(D8=0,E8=0),0,E8/D8)</f>
        <v>0</v>
      </c>
      <c r="G8" s="12"/>
      <c r="H8" s="23">
        <f>IF(G8=0,0,G8/D8)</f>
        <v>0</v>
      </c>
      <c r="I8" s="28"/>
      <c r="J8" s="27">
        <f>IF(OR(G8=0,I8=0),0,I8/G8)</f>
        <v>0</v>
      </c>
      <c r="K8" s="34">
        <f>D8</f>
        <v>0</v>
      </c>
      <c r="L8" s="17">
        <f>E8</f>
        <v>0</v>
      </c>
      <c r="M8" s="26">
        <f>IF(OR(E8=0,D8=0),0,L8/K8)</f>
        <v>0</v>
      </c>
      <c r="N8" s="33">
        <f>G8</f>
        <v>0</v>
      </c>
      <c r="O8" s="27">
        <f>IF(N8=0,0,N8/K8)</f>
        <v>0</v>
      </c>
      <c r="P8" s="35">
        <f>I8</f>
        <v>0</v>
      </c>
      <c r="Q8" s="47">
        <f>IF(OR(N8=0,P8=0),0,P8/N8)</f>
        <v>0</v>
      </c>
      <c r="S8" s="46" t="s">
        <v>16</v>
      </c>
    </row>
    <row r="9" spans="1:19" x14ac:dyDescent="0.2">
      <c r="A9" s="7">
        <f t="shared" ref="A9:A35" si="1">A8+1</f>
        <v>44959</v>
      </c>
      <c r="B9" s="19">
        <f t="shared" si="0"/>
        <v>44959</v>
      </c>
      <c r="C9" s="37" t="s">
        <v>4</v>
      </c>
      <c r="D9" s="16">
        <v>200000</v>
      </c>
      <c r="E9" s="44">
        <v>50000</v>
      </c>
      <c r="F9" s="41">
        <f t="shared" ref="F9:F38" si="2">IF(OR(D9=0,E9=0),0,E9/D9)</f>
        <v>0.25</v>
      </c>
      <c r="G9" s="21">
        <v>205000</v>
      </c>
      <c r="H9" s="23">
        <f t="shared" ref="H9:H38" si="3">IF(G9=0,0,G9/D9)</f>
        <v>1.0249999999999999</v>
      </c>
      <c r="I9" s="29">
        <v>52000</v>
      </c>
      <c r="J9" s="27">
        <f t="shared" ref="J9:J38" si="4">IF(OR(G9=0,I9=0),0,I9/G9)</f>
        <v>0.25365853658536586</v>
      </c>
      <c r="K9" s="34">
        <f>K8+D9</f>
        <v>200000</v>
      </c>
      <c r="L9" s="17">
        <f>L8+E9</f>
        <v>50000</v>
      </c>
      <c r="M9" s="26">
        <f>IF(OR(D9=0,E9=0),0,L9/K9)</f>
        <v>0.25</v>
      </c>
      <c r="N9" s="33">
        <f>N8+G9</f>
        <v>205000</v>
      </c>
      <c r="O9" s="27">
        <f t="shared" ref="O9:O38" si="5">IF(N9=0,0,N9/K9)</f>
        <v>1.0249999999999999</v>
      </c>
      <c r="P9" s="35">
        <f>P8+I9</f>
        <v>52000</v>
      </c>
      <c r="Q9" s="47">
        <f>IF(OR(G9=0,I9=0),0,P9/N9)</f>
        <v>0.25365853658536586</v>
      </c>
    </row>
    <row r="10" spans="1:19" x14ac:dyDescent="0.2">
      <c r="A10" s="7">
        <f t="shared" si="1"/>
        <v>44960</v>
      </c>
      <c r="B10" s="19">
        <f t="shared" si="0"/>
        <v>44960</v>
      </c>
      <c r="C10" s="37" t="s">
        <v>3</v>
      </c>
      <c r="D10" s="16">
        <v>250000</v>
      </c>
      <c r="E10" s="44">
        <v>59000</v>
      </c>
      <c r="F10" s="41">
        <f t="shared" si="2"/>
        <v>0.23599999999999999</v>
      </c>
      <c r="G10" s="21">
        <v>216000</v>
      </c>
      <c r="H10" s="23">
        <f t="shared" si="3"/>
        <v>0.86399999999999999</v>
      </c>
      <c r="I10" s="29">
        <v>60040</v>
      </c>
      <c r="J10" s="27">
        <f t="shared" si="4"/>
        <v>0.27796296296296297</v>
      </c>
      <c r="K10" s="34">
        <f t="shared" ref="K10:K38" si="6">K9+D10</f>
        <v>450000</v>
      </c>
      <c r="L10" s="17">
        <f t="shared" ref="L10:L38" si="7">L9+E10</f>
        <v>109000</v>
      </c>
      <c r="M10" s="26">
        <f t="shared" ref="M10:M38" si="8">IF(OR(D10=0,E10=0),0,L10/K10)</f>
        <v>0.24222222222222223</v>
      </c>
      <c r="N10" s="33">
        <f t="shared" ref="N10:N38" si="9">N9+G10</f>
        <v>421000</v>
      </c>
      <c r="O10" s="27">
        <f t="shared" si="5"/>
        <v>0.93555555555555558</v>
      </c>
      <c r="P10" s="35">
        <f t="shared" ref="P10:P38" si="10">P9+I10</f>
        <v>112040</v>
      </c>
      <c r="Q10" s="47">
        <f t="shared" ref="Q10:Q38" si="11">IF(OR(G10=0,I10=0),0,P10/N10)</f>
        <v>0.26612826603325418</v>
      </c>
    </row>
    <row r="11" spans="1:19" x14ac:dyDescent="0.2">
      <c r="A11" s="7">
        <f t="shared" si="1"/>
        <v>44961</v>
      </c>
      <c r="B11" s="19">
        <f t="shared" si="0"/>
        <v>44961</v>
      </c>
      <c r="C11" s="37" t="s">
        <v>3</v>
      </c>
      <c r="D11" s="16">
        <v>300000</v>
      </c>
      <c r="E11" s="44">
        <v>62000</v>
      </c>
      <c r="F11" s="41">
        <f t="shared" si="2"/>
        <v>0.20666666666666667</v>
      </c>
      <c r="G11" s="21"/>
      <c r="H11" s="23">
        <f t="shared" si="3"/>
        <v>0</v>
      </c>
      <c r="I11" s="29"/>
      <c r="J11" s="27">
        <f t="shared" si="4"/>
        <v>0</v>
      </c>
      <c r="K11" s="34">
        <f t="shared" si="6"/>
        <v>750000</v>
      </c>
      <c r="L11" s="17">
        <f t="shared" si="7"/>
        <v>171000</v>
      </c>
      <c r="M11" s="26">
        <f t="shared" si="8"/>
        <v>0.22800000000000001</v>
      </c>
      <c r="N11" s="33">
        <f t="shared" si="9"/>
        <v>421000</v>
      </c>
      <c r="O11" s="27">
        <f t="shared" si="5"/>
        <v>0.56133333333333335</v>
      </c>
      <c r="P11" s="35">
        <f t="shared" si="10"/>
        <v>112040</v>
      </c>
      <c r="Q11" s="47">
        <f t="shared" si="11"/>
        <v>0</v>
      </c>
    </row>
    <row r="12" spans="1:19" x14ac:dyDescent="0.2">
      <c r="A12" s="7">
        <f t="shared" si="1"/>
        <v>44962</v>
      </c>
      <c r="B12" s="19">
        <f t="shared" si="0"/>
        <v>44962</v>
      </c>
      <c r="C12" s="37"/>
      <c r="D12" s="16"/>
      <c r="E12" s="44"/>
      <c r="F12" s="41">
        <f t="shared" si="2"/>
        <v>0</v>
      </c>
      <c r="G12" s="21"/>
      <c r="H12" s="23">
        <f t="shared" si="3"/>
        <v>0</v>
      </c>
      <c r="I12" s="29"/>
      <c r="J12" s="27">
        <f t="shared" si="4"/>
        <v>0</v>
      </c>
      <c r="K12" s="34">
        <f t="shared" si="6"/>
        <v>750000</v>
      </c>
      <c r="L12" s="17">
        <f t="shared" si="7"/>
        <v>171000</v>
      </c>
      <c r="M12" s="26">
        <f t="shared" si="8"/>
        <v>0</v>
      </c>
      <c r="N12" s="33">
        <f t="shared" si="9"/>
        <v>421000</v>
      </c>
      <c r="O12" s="27">
        <f t="shared" si="5"/>
        <v>0.56133333333333335</v>
      </c>
      <c r="P12" s="35">
        <f t="shared" si="10"/>
        <v>112040</v>
      </c>
      <c r="Q12" s="47">
        <f t="shared" si="11"/>
        <v>0</v>
      </c>
    </row>
    <row r="13" spans="1:19" x14ac:dyDescent="0.2">
      <c r="A13" s="7">
        <f t="shared" si="1"/>
        <v>44963</v>
      </c>
      <c r="B13" s="19">
        <f t="shared" si="0"/>
        <v>44963</v>
      </c>
      <c r="C13" s="37"/>
      <c r="D13" s="16"/>
      <c r="E13" s="44"/>
      <c r="F13" s="41">
        <f t="shared" si="2"/>
        <v>0</v>
      </c>
      <c r="G13" s="21"/>
      <c r="H13" s="23">
        <f t="shared" si="3"/>
        <v>0</v>
      </c>
      <c r="I13" s="29"/>
      <c r="J13" s="27">
        <f t="shared" si="4"/>
        <v>0</v>
      </c>
      <c r="K13" s="34">
        <f t="shared" si="6"/>
        <v>750000</v>
      </c>
      <c r="L13" s="17">
        <f t="shared" si="7"/>
        <v>171000</v>
      </c>
      <c r="M13" s="26">
        <f t="shared" si="8"/>
        <v>0</v>
      </c>
      <c r="N13" s="33">
        <f t="shared" si="9"/>
        <v>421000</v>
      </c>
      <c r="O13" s="27">
        <f t="shared" si="5"/>
        <v>0.56133333333333335</v>
      </c>
      <c r="P13" s="35">
        <f t="shared" si="10"/>
        <v>112040</v>
      </c>
      <c r="Q13" s="47">
        <f t="shared" si="11"/>
        <v>0</v>
      </c>
    </row>
    <row r="14" spans="1:19" x14ac:dyDescent="0.2">
      <c r="A14" s="7">
        <f t="shared" si="1"/>
        <v>44964</v>
      </c>
      <c r="B14" s="19">
        <f t="shared" si="0"/>
        <v>44964</v>
      </c>
      <c r="C14" s="37"/>
      <c r="D14" s="16"/>
      <c r="E14" s="44"/>
      <c r="F14" s="41">
        <f t="shared" si="2"/>
        <v>0</v>
      </c>
      <c r="G14" s="21"/>
      <c r="H14" s="23">
        <f t="shared" si="3"/>
        <v>0</v>
      </c>
      <c r="I14" s="29"/>
      <c r="J14" s="27">
        <f t="shared" si="4"/>
        <v>0</v>
      </c>
      <c r="K14" s="34">
        <f t="shared" si="6"/>
        <v>750000</v>
      </c>
      <c r="L14" s="17">
        <f t="shared" si="7"/>
        <v>171000</v>
      </c>
      <c r="M14" s="26">
        <f t="shared" si="8"/>
        <v>0</v>
      </c>
      <c r="N14" s="33">
        <f t="shared" si="9"/>
        <v>421000</v>
      </c>
      <c r="O14" s="27">
        <f t="shared" si="5"/>
        <v>0.56133333333333335</v>
      </c>
      <c r="P14" s="35">
        <f t="shared" si="10"/>
        <v>112040</v>
      </c>
      <c r="Q14" s="47">
        <f t="shared" si="11"/>
        <v>0</v>
      </c>
    </row>
    <row r="15" spans="1:19" x14ac:dyDescent="0.2">
      <c r="A15" s="7">
        <f t="shared" si="1"/>
        <v>44965</v>
      </c>
      <c r="B15" s="19">
        <f t="shared" si="0"/>
        <v>44965</v>
      </c>
      <c r="C15" s="37"/>
      <c r="D15" s="16"/>
      <c r="E15" s="44"/>
      <c r="F15" s="41">
        <f t="shared" si="2"/>
        <v>0</v>
      </c>
      <c r="G15" s="21"/>
      <c r="H15" s="23">
        <f t="shared" si="3"/>
        <v>0</v>
      </c>
      <c r="I15" s="29"/>
      <c r="J15" s="27">
        <f t="shared" si="4"/>
        <v>0</v>
      </c>
      <c r="K15" s="34">
        <f t="shared" si="6"/>
        <v>750000</v>
      </c>
      <c r="L15" s="17">
        <f t="shared" si="7"/>
        <v>171000</v>
      </c>
      <c r="M15" s="26">
        <f t="shared" si="8"/>
        <v>0</v>
      </c>
      <c r="N15" s="33">
        <f t="shared" si="9"/>
        <v>421000</v>
      </c>
      <c r="O15" s="27">
        <f t="shared" si="5"/>
        <v>0.56133333333333335</v>
      </c>
      <c r="P15" s="35">
        <f t="shared" si="10"/>
        <v>112040</v>
      </c>
      <c r="Q15" s="47">
        <f t="shared" si="11"/>
        <v>0</v>
      </c>
    </row>
    <row r="16" spans="1:19" x14ac:dyDescent="0.2">
      <c r="A16" s="7">
        <f t="shared" si="1"/>
        <v>44966</v>
      </c>
      <c r="B16" s="19">
        <f t="shared" si="0"/>
        <v>44966</v>
      </c>
      <c r="C16" s="37"/>
      <c r="D16" s="16"/>
      <c r="E16" s="44"/>
      <c r="F16" s="41">
        <f t="shared" si="2"/>
        <v>0</v>
      </c>
      <c r="G16" s="21"/>
      <c r="H16" s="23">
        <f t="shared" si="3"/>
        <v>0</v>
      </c>
      <c r="I16" s="29"/>
      <c r="J16" s="27">
        <f t="shared" si="4"/>
        <v>0</v>
      </c>
      <c r="K16" s="34">
        <f t="shared" si="6"/>
        <v>750000</v>
      </c>
      <c r="L16" s="17">
        <f t="shared" si="7"/>
        <v>171000</v>
      </c>
      <c r="M16" s="26">
        <f t="shared" si="8"/>
        <v>0</v>
      </c>
      <c r="N16" s="33">
        <f t="shared" si="9"/>
        <v>421000</v>
      </c>
      <c r="O16" s="27">
        <f t="shared" si="5"/>
        <v>0.56133333333333335</v>
      </c>
      <c r="P16" s="35">
        <f t="shared" si="10"/>
        <v>112040</v>
      </c>
      <c r="Q16" s="47">
        <f t="shared" si="11"/>
        <v>0</v>
      </c>
    </row>
    <row r="17" spans="1:17" x14ac:dyDescent="0.2">
      <c r="A17" s="7">
        <f t="shared" si="1"/>
        <v>44967</v>
      </c>
      <c r="B17" s="19">
        <f t="shared" si="0"/>
        <v>44967</v>
      </c>
      <c r="C17" s="37"/>
      <c r="D17" s="16"/>
      <c r="E17" s="44"/>
      <c r="F17" s="41">
        <f t="shared" si="2"/>
        <v>0</v>
      </c>
      <c r="G17" s="21"/>
      <c r="H17" s="23">
        <f t="shared" si="3"/>
        <v>0</v>
      </c>
      <c r="I17" s="29"/>
      <c r="J17" s="27">
        <f t="shared" si="4"/>
        <v>0</v>
      </c>
      <c r="K17" s="34">
        <f t="shared" si="6"/>
        <v>750000</v>
      </c>
      <c r="L17" s="17">
        <f t="shared" si="7"/>
        <v>171000</v>
      </c>
      <c r="M17" s="26">
        <f t="shared" si="8"/>
        <v>0</v>
      </c>
      <c r="N17" s="33">
        <f t="shared" si="9"/>
        <v>421000</v>
      </c>
      <c r="O17" s="27">
        <f t="shared" si="5"/>
        <v>0.56133333333333335</v>
      </c>
      <c r="P17" s="35">
        <f t="shared" si="10"/>
        <v>112040</v>
      </c>
      <c r="Q17" s="47">
        <f t="shared" si="11"/>
        <v>0</v>
      </c>
    </row>
    <row r="18" spans="1:17" x14ac:dyDescent="0.2">
      <c r="A18" s="7">
        <f t="shared" si="1"/>
        <v>44968</v>
      </c>
      <c r="B18" s="19">
        <f t="shared" si="0"/>
        <v>44968</v>
      </c>
      <c r="C18" s="37"/>
      <c r="D18" s="16"/>
      <c r="E18" s="44"/>
      <c r="F18" s="41">
        <f t="shared" si="2"/>
        <v>0</v>
      </c>
      <c r="G18" s="21"/>
      <c r="H18" s="23">
        <f t="shared" si="3"/>
        <v>0</v>
      </c>
      <c r="I18" s="29"/>
      <c r="J18" s="27">
        <f t="shared" si="4"/>
        <v>0</v>
      </c>
      <c r="K18" s="34">
        <f t="shared" si="6"/>
        <v>750000</v>
      </c>
      <c r="L18" s="17">
        <f t="shared" si="7"/>
        <v>171000</v>
      </c>
      <c r="M18" s="26">
        <f t="shared" si="8"/>
        <v>0</v>
      </c>
      <c r="N18" s="33">
        <f t="shared" si="9"/>
        <v>421000</v>
      </c>
      <c r="O18" s="27">
        <f t="shared" si="5"/>
        <v>0.56133333333333335</v>
      </c>
      <c r="P18" s="35">
        <f t="shared" si="10"/>
        <v>112040</v>
      </c>
      <c r="Q18" s="47">
        <f t="shared" si="11"/>
        <v>0</v>
      </c>
    </row>
    <row r="19" spans="1:17" x14ac:dyDescent="0.2">
      <c r="A19" s="7">
        <f t="shared" si="1"/>
        <v>44969</v>
      </c>
      <c r="B19" s="19">
        <f t="shared" si="0"/>
        <v>44969</v>
      </c>
      <c r="C19" s="37"/>
      <c r="D19" s="16"/>
      <c r="E19" s="44"/>
      <c r="F19" s="41">
        <f t="shared" si="2"/>
        <v>0</v>
      </c>
      <c r="G19" s="21"/>
      <c r="H19" s="23">
        <f t="shared" si="3"/>
        <v>0</v>
      </c>
      <c r="I19" s="29"/>
      <c r="J19" s="27">
        <f t="shared" si="4"/>
        <v>0</v>
      </c>
      <c r="K19" s="34">
        <f t="shared" si="6"/>
        <v>750000</v>
      </c>
      <c r="L19" s="17">
        <f t="shared" si="7"/>
        <v>171000</v>
      </c>
      <c r="M19" s="26">
        <f t="shared" si="8"/>
        <v>0</v>
      </c>
      <c r="N19" s="33">
        <f t="shared" si="9"/>
        <v>421000</v>
      </c>
      <c r="O19" s="27">
        <f t="shared" si="5"/>
        <v>0.56133333333333335</v>
      </c>
      <c r="P19" s="35">
        <f t="shared" si="10"/>
        <v>112040</v>
      </c>
      <c r="Q19" s="47">
        <f t="shared" si="11"/>
        <v>0</v>
      </c>
    </row>
    <row r="20" spans="1:17" x14ac:dyDescent="0.2">
      <c r="A20" s="7">
        <f t="shared" si="1"/>
        <v>44970</v>
      </c>
      <c r="B20" s="19">
        <f t="shared" si="0"/>
        <v>44970</v>
      </c>
      <c r="C20" s="37"/>
      <c r="D20" s="16"/>
      <c r="E20" s="44"/>
      <c r="F20" s="41">
        <f t="shared" si="2"/>
        <v>0</v>
      </c>
      <c r="G20" s="21"/>
      <c r="H20" s="23">
        <f t="shared" si="3"/>
        <v>0</v>
      </c>
      <c r="I20" s="29"/>
      <c r="J20" s="27">
        <f t="shared" si="4"/>
        <v>0</v>
      </c>
      <c r="K20" s="34">
        <f t="shared" si="6"/>
        <v>750000</v>
      </c>
      <c r="L20" s="17">
        <f t="shared" si="7"/>
        <v>171000</v>
      </c>
      <c r="M20" s="26">
        <f t="shared" si="8"/>
        <v>0</v>
      </c>
      <c r="N20" s="33">
        <f t="shared" si="9"/>
        <v>421000</v>
      </c>
      <c r="O20" s="27">
        <f t="shared" si="5"/>
        <v>0.56133333333333335</v>
      </c>
      <c r="P20" s="35">
        <f t="shared" si="10"/>
        <v>112040</v>
      </c>
      <c r="Q20" s="47">
        <f t="shared" si="11"/>
        <v>0</v>
      </c>
    </row>
    <row r="21" spans="1:17" x14ac:dyDescent="0.2">
      <c r="A21" s="7">
        <f t="shared" si="1"/>
        <v>44971</v>
      </c>
      <c r="B21" s="19">
        <f t="shared" si="0"/>
        <v>44971</v>
      </c>
      <c r="C21" s="37"/>
      <c r="D21" s="16"/>
      <c r="E21" s="44"/>
      <c r="F21" s="41">
        <f t="shared" si="2"/>
        <v>0</v>
      </c>
      <c r="G21" s="21"/>
      <c r="H21" s="23">
        <f t="shared" si="3"/>
        <v>0</v>
      </c>
      <c r="I21" s="29"/>
      <c r="J21" s="27">
        <f t="shared" si="4"/>
        <v>0</v>
      </c>
      <c r="K21" s="34">
        <f t="shared" si="6"/>
        <v>750000</v>
      </c>
      <c r="L21" s="17">
        <f t="shared" si="7"/>
        <v>171000</v>
      </c>
      <c r="M21" s="26">
        <f t="shared" si="8"/>
        <v>0</v>
      </c>
      <c r="N21" s="33">
        <f t="shared" si="9"/>
        <v>421000</v>
      </c>
      <c r="O21" s="27">
        <f t="shared" si="5"/>
        <v>0.56133333333333335</v>
      </c>
      <c r="P21" s="35">
        <f t="shared" si="10"/>
        <v>112040</v>
      </c>
      <c r="Q21" s="47">
        <f t="shared" si="11"/>
        <v>0</v>
      </c>
    </row>
    <row r="22" spans="1:17" x14ac:dyDescent="0.2">
      <c r="A22" s="7">
        <f t="shared" si="1"/>
        <v>44972</v>
      </c>
      <c r="B22" s="19">
        <f t="shared" si="0"/>
        <v>44972</v>
      </c>
      <c r="C22" s="37"/>
      <c r="D22" s="16"/>
      <c r="E22" s="44"/>
      <c r="F22" s="41">
        <f t="shared" si="2"/>
        <v>0</v>
      </c>
      <c r="G22" s="21"/>
      <c r="H22" s="23">
        <f t="shared" si="3"/>
        <v>0</v>
      </c>
      <c r="I22" s="29"/>
      <c r="J22" s="27">
        <f t="shared" si="4"/>
        <v>0</v>
      </c>
      <c r="K22" s="34">
        <f t="shared" si="6"/>
        <v>750000</v>
      </c>
      <c r="L22" s="17">
        <f t="shared" si="7"/>
        <v>171000</v>
      </c>
      <c r="M22" s="26">
        <f t="shared" si="8"/>
        <v>0</v>
      </c>
      <c r="N22" s="33">
        <f t="shared" si="9"/>
        <v>421000</v>
      </c>
      <c r="O22" s="27">
        <f t="shared" si="5"/>
        <v>0.56133333333333335</v>
      </c>
      <c r="P22" s="35">
        <f t="shared" si="10"/>
        <v>112040</v>
      </c>
      <c r="Q22" s="47">
        <f t="shared" si="11"/>
        <v>0</v>
      </c>
    </row>
    <row r="23" spans="1:17" x14ac:dyDescent="0.2">
      <c r="A23" s="7">
        <f t="shared" si="1"/>
        <v>44973</v>
      </c>
      <c r="B23" s="19">
        <f t="shared" si="0"/>
        <v>44973</v>
      </c>
      <c r="C23" s="37"/>
      <c r="D23" s="16"/>
      <c r="E23" s="44"/>
      <c r="F23" s="41">
        <f t="shared" si="2"/>
        <v>0</v>
      </c>
      <c r="G23" s="21"/>
      <c r="H23" s="23">
        <f t="shared" si="3"/>
        <v>0</v>
      </c>
      <c r="I23" s="29"/>
      <c r="J23" s="27">
        <f t="shared" si="4"/>
        <v>0</v>
      </c>
      <c r="K23" s="34">
        <f t="shared" si="6"/>
        <v>750000</v>
      </c>
      <c r="L23" s="17">
        <f t="shared" si="7"/>
        <v>171000</v>
      </c>
      <c r="M23" s="26">
        <f t="shared" si="8"/>
        <v>0</v>
      </c>
      <c r="N23" s="33">
        <f t="shared" si="9"/>
        <v>421000</v>
      </c>
      <c r="O23" s="27">
        <f t="shared" si="5"/>
        <v>0.56133333333333335</v>
      </c>
      <c r="P23" s="35">
        <f t="shared" si="10"/>
        <v>112040</v>
      </c>
      <c r="Q23" s="47">
        <f t="shared" si="11"/>
        <v>0</v>
      </c>
    </row>
    <row r="24" spans="1:17" x14ac:dyDescent="0.2">
      <c r="A24" s="7">
        <f t="shared" si="1"/>
        <v>44974</v>
      </c>
      <c r="B24" s="19">
        <f t="shared" si="0"/>
        <v>44974</v>
      </c>
      <c r="C24" s="37"/>
      <c r="D24" s="16"/>
      <c r="E24" s="44"/>
      <c r="F24" s="41">
        <f t="shared" si="2"/>
        <v>0</v>
      </c>
      <c r="G24" s="21"/>
      <c r="H24" s="23">
        <f t="shared" si="3"/>
        <v>0</v>
      </c>
      <c r="I24" s="29"/>
      <c r="J24" s="27">
        <f t="shared" si="4"/>
        <v>0</v>
      </c>
      <c r="K24" s="34">
        <f t="shared" si="6"/>
        <v>750000</v>
      </c>
      <c r="L24" s="17">
        <f t="shared" si="7"/>
        <v>171000</v>
      </c>
      <c r="M24" s="26">
        <f t="shared" si="8"/>
        <v>0</v>
      </c>
      <c r="N24" s="33">
        <f t="shared" si="9"/>
        <v>421000</v>
      </c>
      <c r="O24" s="27">
        <f t="shared" si="5"/>
        <v>0.56133333333333335</v>
      </c>
      <c r="P24" s="35">
        <f t="shared" si="10"/>
        <v>112040</v>
      </c>
      <c r="Q24" s="47">
        <f t="shared" si="11"/>
        <v>0</v>
      </c>
    </row>
    <row r="25" spans="1:17" x14ac:dyDescent="0.2">
      <c r="A25" s="7">
        <f t="shared" si="1"/>
        <v>44975</v>
      </c>
      <c r="B25" s="19">
        <f t="shared" si="0"/>
        <v>44975</v>
      </c>
      <c r="C25" s="37"/>
      <c r="D25" s="16"/>
      <c r="E25" s="44"/>
      <c r="F25" s="41">
        <f t="shared" si="2"/>
        <v>0</v>
      </c>
      <c r="G25" s="21"/>
      <c r="H25" s="23">
        <f t="shared" si="3"/>
        <v>0</v>
      </c>
      <c r="I25" s="29"/>
      <c r="J25" s="27">
        <f t="shared" si="4"/>
        <v>0</v>
      </c>
      <c r="K25" s="34">
        <f t="shared" si="6"/>
        <v>750000</v>
      </c>
      <c r="L25" s="17">
        <f t="shared" si="7"/>
        <v>171000</v>
      </c>
      <c r="M25" s="26">
        <f t="shared" si="8"/>
        <v>0</v>
      </c>
      <c r="N25" s="33">
        <f t="shared" si="9"/>
        <v>421000</v>
      </c>
      <c r="O25" s="27">
        <f t="shared" si="5"/>
        <v>0.56133333333333335</v>
      </c>
      <c r="P25" s="35">
        <f t="shared" si="10"/>
        <v>112040</v>
      </c>
      <c r="Q25" s="47">
        <f t="shared" si="11"/>
        <v>0</v>
      </c>
    </row>
    <row r="26" spans="1:17" x14ac:dyDescent="0.2">
      <c r="A26" s="7">
        <f t="shared" si="1"/>
        <v>44976</v>
      </c>
      <c r="B26" s="19">
        <f t="shared" si="0"/>
        <v>44976</v>
      </c>
      <c r="C26" s="37"/>
      <c r="D26" s="16"/>
      <c r="E26" s="44"/>
      <c r="F26" s="41">
        <f t="shared" si="2"/>
        <v>0</v>
      </c>
      <c r="G26" s="21"/>
      <c r="H26" s="23">
        <f t="shared" si="3"/>
        <v>0</v>
      </c>
      <c r="I26" s="29"/>
      <c r="J26" s="27">
        <f t="shared" si="4"/>
        <v>0</v>
      </c>
      <c r="K26" s="34">
        <f t="shared" si="6"/>
        <v>750000</v>
      </c>
      <c r="L26" s="17">
        <f t="shared" si="7"/>
        <v>171000</v>
      </c>
      <c r="M26" s="26">
        <f t="shared" si="8"/>
        <v>0</v>
      </c>
      <c r="N26" s="33">
        <f t="shared" si="9"/>
        <v>421000</v>
      </c>
      <c r="O26" s="27">
        <f t="shared" si="5"/>
        <v>0.56133333333333335</v>
      </c>
      <c r="P26" s="35">
        <f t="shared" si="10"/>
        <v>112040</v>
      </c>
      <c r="Q26" s="47">
        <f t="shared" si="11"/>
        <v>0</v>
      </c>
    </row>
    <row r="27" spans="1:17" x14ac:dyDescent="0.2">
      <c r="A27" s="7">
        <f t="shared" si="1"/>
        <v>44977</v>
      </c>
      <c r="B27" s="19">
        <f t="shared" si="0"/>
        <v>44977</v>
      </c>
      <c r="C27" s="37"/>
      <c r="D27" s="16"/>
      <c r="E27" s="44"/>
      <c r="F27" s="41">
        <f t="shared" si="2"/>
        <v>0</v>
      </c>
      <c r="G27" s="21"/>
      <c r="H27" s="23">
        <f t="shared" si="3"/>
        <v>0</v>
      </c>
      <c r="I27" s="29"/>
      <c r="J27" s="27">
        <f t="shared" si="4"/>
        <v>0</v>
      </c>
      <c r="K27" s="34">
        <f t="shared" si="6"/>
        <v>750000</v>
      </c>
      <c r="L27" s="17">
        <f t="shared" si="7"/>
        <v>171000</v>
      </c>
      <c r="M27" s="26">
        <f t="shared" si="8"/>
        <v>0</v>
      </c>
      <c r="N27" s="33">
        <f t="shared" si="9"/>
        <v>421000</v>
      </c>
      <c r="O27" s="27">
        <f t="shared" si="5"/>
        <v>0.56133333333333335</v>
      </c>
      <c r="P27" s="35">
        <f t="shared" si="10"/>
        <v>112040</v>
      </c>
      <c r="Q27" s="47">
        <f t="shared" si="11"/>
        <v>0</v>
      </c>
    </row>
    <row r="28" spans="1:17" x14ac:dyDescent="0.2">
      <c r="A28" s="7">
        <f t="shared" si="1"/>
        <v>44978</v>
      </c>
      <c r="B28" s="19">
        <f t="shared" si="0"/>
        <v>44978</v>
      </c>
      <c r="C28" s="37"/>
      <c r="D28" s="16"/>
      <c r="E28" s="44"/>
      <c r="F28" s="41">
        <f t="shared" si="2"/>
        <v>0</v>
      </c>
      <c r="G28" s="21"/>
      <c r="H28" s="23">
        <f t="shared" si="3"/>
        <v>0</v>
      </c>
      <c r="I28" s="29"/>
      <c r="J28" s="27">
        <f t="shared" si="4"/>
        <v>0</v>
      </c>
      <c r="K28" s="34">
        <f t="shared" si="6"/>
        <v>750000</v>
      </c>
      <c r="L28" s="17">
        <f t="shared" si="7"/>
        <v>171000</v>
      </c>
      <c r="M28" s="26">
        <f t="shared" si="8"/>
        <v>0</v>
      </c>
      <c r="N28" s="33">
        <f t="shared" si="9"/>
        <v>421000</v>
      </c>
      <c r="O28" s="27">
        <f t="shared" si="5"/>
        <v>0.56133333333333335</v>
      </c>
      <c r="P28" s="35">
        <f t="shared" si="10"/>
        <v>112040</v>
      </c>
      <c r="Q28" s="47">
        <f t="shared" si="11"/>
        <v>0</v>
      </c>
    </row>
    <row r="29" spans="1:17" x14ac:dyDescent="0.2">
      <c r="A29" s="7">
        <f t="shared" si="1"/>
        <v>44979</v>
      </c>
      <c r="B29" s="19">
        <f t="shared" si="0"/>
        <v>44979</v>
      </c>
      <c r="C29" s="37"/>
      <c r="D29" s="16"/>
      <c r="E29" s="44"/>
      <c r="F29" s="41">
        <f t="shared" si="2"/>
        <v>0</v>
      </c>
      <c r="G29" s="21"/>
      <c r="H29" s="23">
        <f t="shared" si="3"/>
        <v>0</v>
      </c>
      <c r="I29" s="29"/>
      <c r="J29" s="27">
        <f t="shared" si="4"/>
        <v>0</v>
      </c>
      <c r="K29" s="34">
        <f t="shared" si="6"/>
        <v>750000</v>
      </c>
      <c r="L29" s="17">
        <f t="shared" si="7"/>
        <v>171000</v>
      </c>
      <c r="M29" s="26">
        <f t="shared" si="8"/>
        <v>0</v>
      </c>
      <c r="N29" s="33">
        <f t="shared" si="9"/>
        <v>421000</v>
      </c>
      <c r="O29" s="27">
        <f t="shared" si="5"/>
        <v>0.56133333333333335</v>
      </c>
      <c r="P29" s="35">
        <f t="shared" si="10"/>
        <v>112040</v>
      </c>
      <c r="Q29" s="47">
        <f t="shared" si="11"/>
        <v>0</v>
      </c>
    </row>
    <row r="30" spans="1:17" x14ac:dyDescent="0.2">
      <c r="A30" s="7">
        <f t="shared" si="1"/>
        <v>44980</v>
      </c>
      <c r="B30" s="19">
        <f t="shared" si="0"/>
        <v>44980</v>
      </c>
      <c r="C30" s="37"/>
      <c r="D30" s="16"/>
      <c r="E30" s="44"/>
      <c r="F30" s="41">
        <f t="shared" si="2"/>
        <v>0</v>
      </c>
      <c r="G30" s="21"/>
      <c r="H30" s="23">
        <f t="shared" si="3"/>
        <v>0</v>
      </c>
      <c r="I30" s="29"/>
      <c r="J30" s="27">
        <f t="shared" si="4"/>
        <v>0</v>
      </c>
      <c r="K30" s="34">
        <f t="shared" si="6"/>
        <v>750000</v>
      </c>
      <c r="L30" s="17">
        <f t="shared" si="7"/>
        <v>171000</v>
      </c>
      <c r="M30" s="26">
        <f t="shared" si="8"/>
        <v>0</v>
      </c>
      <c r="N30" s="33">
        <f t="shared" si="9"/>
        <v>421000</v>
      </c>
      <c r="O30" s="27">
        <f t="shared" si="5"/>
        <v>0.56133333333333335</v>
      </c>
      <c r="P30" s="35">
        <f t="shared" si="10"/>
        <v>112040</v>
      </c>
      <c r="Q30" s="47">
        <f t="shared" si="11"/>
        <v>0</v>
      </c>
    </row>
    <row r="31" spans="1:17" x14ac:dyDescent="0.2">
      <c r="A31" s="7">
        <f t="shared" si="1"/>
        <v>44981</v>
      </c>
      <c r="B31" s="19">
        <f t="shared" si="0"/>
        <v>44981</v>
      </c>
      <c r="C31" s="37"/>
      <c r="D31" s="16"/>
      <c r="E31" s="44"/>
      <c r="F31" s="41">
        <f t="shared" si="2"/>
        <v>0</v>
      </c>
      <c r="G31" s="21"/>
      <c r="H31" s="23">
        <f t="shared" si="3"/>
        <v>0</v>
      </c>
      <c r="I31" s="29"/>
      <c r="J31" s="27">
        <f t="shared" si="4"/>
        <v>0</v>
      </c>
      <c r="K31" s="34">
        <f t="shared" si="6"/>
        <v>750000</v>
      </c>
      <c r="L31" s="17">
        <f t="shared" si="7"/>
        <v>171000</v>
      </c>
      <c r="M31" s="26">
        <f t="shared" si="8"/>
        <v>0</v>
      </c>
      <c r="N31" s="33">
        <f t="shared" si="9"/>
        <v>421000</v>
      </c>
      <c r="O31" s="27">
        <f t="shared" si="5"/>
        <v>0.56133333333333335</v>
      </c>
      <c r="P31" s="35">
        <f t="shared" si="10"/>
        <v>112040</v>
      </c>
      <c r="Q31" s="47">
        <f t="shared" si="11"/>
        <v>0</v>
      </c>
    </row>
    <row r="32" spans="1:17" x14ac:dyDescent="0.2">
      <c r="A32" s="7">
        <f t="shared" si="1"/>
        <v>44982</v>
      </c>
      <c r="B32" s="19">
        <f t="shared" si="0"/>
        <v>44982</v>
      </c>
      <c r="C32" s="37"/>
      <c r="D32" s="16"/>
      <c r="E32" s="44"/>
      <c r="F32" s="41">
        <f t="shared" si="2"/>
        <v>0</v>
      </c>
      <c r="G32" s="21"/>
      <c r="H32" s="23">
        <f t="shared" si="3"/>
        <v>0</v>
      </c>
      <c r="I32" s="29"/>
      <c r="J32" s="27">
        <f t="shared" si="4"/>
        <v>0</v>
      </c>
      <c r="K32" s="34">
        <f t="shared" si="6"/>
        <v>750000</v>
      </c>
      <c r="L32" s="17">
        <f t="shared" si="7"/>
        <v>171000</v>
      </c>
      <c r="M32" s="26">
        <f t="shared" si="8"/>
        <v>0</v>
      </c>
      <c r="N32" s="33">
        <f t="shared" si="9"/>
        <v>421000</v>
      </c>
      <c r="O32" s="27">
        <f t="shared" si="5"/>
        <v>0.56133333333333335</v>
      </c>
      <c r="P32" s="35">
        <f t="shared" si="10"/>
        <v>112040</v>
      </c>
      <c r="Q32" s="47">
        <f t="shared" si="11"/>
        <v>0</v>
      </c>
    </row>
    <row r="33" spans="1:17" x14ac:dyDescent="0.2">
      <c r="A33" s="7">
        <f t="shared" si="1"/>
        <v>44983</v>
      </c>
      <c r="B33" s="19">
        <f t="shared" si="0"/>
        <v>44983</v>
      </c>
      <c r="C33" s="37"/>
      <c r="D33" s="16"/>
      <c r="E33" s="44"/>
      <c r="F33" s="41">
        <f t="shared" si="2"/>
        <v>0</v>
      </c>
      <c r="G33" s="21"/>
      <c r="H33" s="23">
        <f t="shared" si="3"/>
        <v>0</v>
      </c>
      <c r="I33" s="29"/>
      <c r="J33" s="27">
        <f t="shared" si="4"/>
        <v>0</v>
      </c>
      <c r="K33" s="34">
        <f t="shared" si="6"/>
        <v>750000</v>
      </c>
      <c r="L33" s="17">
        <f t="shared" si="7"/>
        <v>171000</v>
      </c>
      <c r="M33" s="26">
        <f t="shared" si="8"/>
        <v>0</v>
      </c>
      <c r="N33" s="33">
        <f t="shared" si="9"/>
        <v>421000</v>
      </c>
      <c r="O33" s="27">
        <f t="shared" si="5"/>
        <v>0.56133333333333335</v>
      </c>
      <c r="P33" s="35">
        <f t="shared" si="10"/>
        <v>112040</v>
      </c>
      <c r="Q33" s="47">
        <f t="shared" si="11"/>
        <v>0</v>
      </c>
    </row>
    <row r="34" spans="1:17" x14ac:dyDescent="0.2">
      <c r="A34" s="7">
        <f t="shared" si="1"/>
        <v>44984</v>
      </c>
      <c r="B34" s="19">
        <f t="shared" si="0"/>
        <v>44984</v>
      </c>
      <c r="C34" s="37"/>
      <c r="D34" s="16"/>
      <c r="E34" s="44"/>
      <c r="F34" s="41">
        <f t="shared" si="2"/>
        <v>0</v>
      </c>
      <c r="G34" s="21"/>
      <c r="H34" s="23">
        <f t="shared" si="3"/>
        <v>0</v>
      </c>
      <c r="I34" s="29"/>
      <c r="J34" s="27">
        <f t="shared" si="4"/>
        <v>0</v>
      </c>
      <c r="K34" s="34">
        <f t="shared" si="6"/>
        <v>750000</v>
      </c>
      <c r="L34" s="17">
        <f t="shared" si="7"/>
        <v>171000</v>
      </c>
      <c r="M34" s="26">
        <f t="shared" si="8"/>
        <v>0</v>
      </c>
      <c r="N34" s="33">
        <f t="shared" si="9"/>
        <v>421000</v>
      </c>
      <c r="O34" s="27">
        <f t="shared" si="5"/>
        <v>0.56133333333333335</v>
      </c>
      <c r="P34" s="35">
        <f t="shared" si="10"/>
        <v>112040</v>
      </c>
      <c r="Q34" s="47">
        <f t="shared" si="11"/>
        <v>0</v>
      </c>
    </row>
    <row r="35" spans="1:17" x14ac:dyDescent="0.2">
      <c r="A35" s="7">
        <f t="shared" si="1"/>
        <v>44985</v>
      </c>
      <c r="B35" s="19">
        <f t="shared" si="0"/>
        <v>44985</v>
      </c>
      <c r="C35" s="37"/>
      <c r="D35" s="16"/>
      <c r="E35" s="44"/>
      <c r="F35" s="41">
        <f t="shared" si="2"/>
        <v>0</v>
      </c>
      <c r="G35" s="21"/>
      <c r="H35" s="23">
        <f t="shared" si="3"/>
        <v>0</v>
      </c>
      <c r="I35" s="29"/>
      <c r="J35" s="27">
        <f t="shared" si="4"/>
        <v>0</v>
      </c>
      <c r="K35" s="34">
        <f t="shared" si="6"/>
        <v>750000</v>
      </c>
      <c r="L35" s="17">
        <f t="shared" si="7"/>
        <v>171000</v>
      </c>
      <c r="M35" s="26">
        <f t="shared" si="8"/>
        <v>0</v>
      </c>
      <c r="N35" s="33">
        <f t="shared" si="9"/>
        <v>421000</v>
      </c>
      <c r="O35" s="27">
        <f t="shared" si="5"/>
        <v>0.56133333333333335</v>
      </c>
      <c r="P35" s="35">
        <f t="shared" si="10"/>
        <v>112040</v>
      </c>
      <c r="Q35" s="47">
        <f t="shared" si="11"/>
        <v>0</v>
      </c>
    </row>
    <row r="36" spans="1:17" x14ac:dyDescent="0.2">
      <c r="A36" s="7" t="str">
        <f>IF(AND(C3=2,A44=1),"--",A35+1)</f>
        <v>--</v>
      </c>
      <c r="B36" s="19" t="str">
        <f t="shared" si="0"/>
        <v>--</v>
      </c>
      <c r="C36" s="37"/>
      <c r="D36" s="16"/>
      <c r="E36" s="44"/>
      <c r="F36" s="41">
        <f t="shared" si="2"/>
        <v>0</v>
      </c>
      <c r="G36" s="21"/>
      <c r="H36" s="23">
        <f t="shared" si="3"/>
        <v>0</v>
      </c>
      <c r="I36" s="29"/>
      <c r="J36" s="27">
        <f t="shared" si="4"/>
        <v>0</v>
      </c>
      <c r="K36" s="34">
        <f t="shared" si="6"/>
        <v>750000</v>
      </c>
      <c r="L36" s="17">
        <f t="shared" si="7"/>
        <v>171000</v>
      </c>
      <c r="M36" s="26">
        <f t="shared" si="8"/>
        <v>0</v>
      </c>
      <c r="N36" s="33">
        <f t="shared" si="9"/>
        <v>421000</v>
      </c>
      <c r="O36" s="27">
        <f t="shared" si="5"/>
        <v>0.56133333333333335</v>
      </c>
      <c r="P36" s="35">
        <f t="shared" si="10"/>
        <v>112040</v>
      </c>
      <c r="Q36" s="47">
        <f t="shared" si="11"/>
        <v>0</v>
      </c>
    </row>
    <row r="37" spans="1:17" x14ac:dyDescent="0.2">
      <c r="A37" s="13" t="str">
        <f>IF(C3=2,"--",A36+1)</f>
        <v>--</v>
      </c>
      <c r="B37" s="20" t="str">
        <f t="shared" si="0"/>
        <v>--</v>
      </c>
      <c r="C37" s="37"/>
      <c r="D37" s="16"/>
      <c r="E37" s="44"/>
      <c r="F37" s="41">
        <f t="shared" si="2"/>
        <v>0</v>
      </c>
      <c r="G37" s="21"/>
      <c r="H37" s="23">
        <f t="shared" si="3"/>
        <v>0</v>
      </c>
      <c r="I37" s="29"/>
      <c r="J37" s="27">
        <f t="shared" si="4"/>
        <v>0</v>
      </c>
      <c r="K37" s="34">
        <f t="shared" si="6"/>
        <v>750000</v>
      </c>
      <c r="L37" s="17">
        <f t="shared" si="7"/>
        <v>171000</v>
      </c>
      <c r="M37" s="26">
        <f t="shared" si="8"/>
        <v>0</v>
      </c>
      <c r="N37" s="33">
        <f t="shared" si="9"/>
        <v>421000</v>
      </c>
      <c r="O37" s="27">
        <f t="shared" si="5"/>
        <v>0.56133333333333335</v>
      </c>
      <c r="P37" s="35">
        <f t="shared" si="10"/>
        <v>112040</v>
      </c>
      <c r="Q37" s="47">
        <f t="shared" si="11"/>
        <v>0</v>
      </c>
    </row>
    <row r="38" spans="1:17" ht="13.5" thickBot="1" x14ac:dyDescent="0.25">
      <c r="A38" s="14" t="str">
        <f>IF(OR(C3=2,C3=4,C3=6,C3=9,C3=11),"--",A37+1)</f>
        <v>--</v>
      </c>
      <c r="B38" s="19" t="str">
        <f t="shared" si="0"/>
        <v>--</v>
      </c>
      <c r="C38" s="38"/>
      <c r="D38" s="40"/>
      <c r="E38" s="45"/>
      <c r="F38" s="41">
        <f t="shared" si="2"/>
        <v>0</v>
      </c>
      <c r="G38" s="22"/>
      <c r="H38" s="23">
        <f t="shared" si="3"/>
        <v>0</v>
      </c>
      <c r="I38" s="30"/>
      <c r="J38" s="27">
        <f t="shared" si="4"/>
        <v>0</v>
      </c>
      <c r="K38" s="34">
        <f t="shared" si="6"/>
        <v>750000</v>
      </c>
      <c r="L38" s="17">
        <f t="shared" si="7"/>
        <v>171000</v>
      </c>
      <c r="M38" s="26">
        <f t="shared" si="8"/>
        <v>0</v>
      </c>
      <c r="N38" s="33">
        <f t="shared" si="9"/>
        <v>421000</v>
      </c>
      <c r="O38" s="27">
        <f t="shared" si="5"/>
        <v>0.56133333333333335</v>
      </c>
      <c r="P38" s="35">
        <f t="shared" si="10"/>
        <v>112040</v>
      </c>
      <c r="Q38" s="47">
        <f t="shared" si="11"/>
        <v>0</v>
      </c>
    </row>
    <row r="39" spans="1:17" ht="13.5" thickTop="1" x14ac:dyDescent="0.2">
      <c r="G39" s="3"/>
      <c r="H39" s="51"/>
      <c r="I39" s="51"/>
      <c r="J39" s="51"/>
    </row>
    <row r="40" spans="1:17" x14ac:dyDescent="0.2">
      <c r="G40" s="4"/>
      <c r="H40" s="51"/>
      <c r="I40" s="51"/>
      <c r="J40" s="51"/>
    </row>
    <row r="41" spans="1:17" x14ac:dyDescent="0.2">
      <c r="G41" s="4"/>
      <c r="H41" s="51"/>
      <c r="I41" s="51"/>
      <c r="J41" s="51"/>
    </row>
    <row r="42" spans="1:17" x14ac:dyDescent="0.2">
      <c r="G42" s="4"/>
      <c r="H42" s="51"/>
      <c r="I42" s="51"/>
      <c r="J42" s="51"/>
    </row>
    <row r="43" spans="1:17" hidden="1" x14ac:dyDescent="0.2">
      <c r="A43" s="48" t="s">
        <v>17</v>
      </c>
      <c r="H43" s="51"/>
      <c r="I43" s="51"/>
      <c r="J43" s="51"/>
    </row>
    <row r="44" spans="1:17" hidden="1" x14ac:dyDescent="0.2">
      <c r="A44" s="48">
        <f>DAY(DATE(A3,2,29))</f>
        <v>1</v>
      </c>
    </row>
  </sheetData>
  <sheetProtection algorithmName="SHA-512" hashValue="qkABwjtYTkCIy747Fz9Bg0cMS3kF5Ekhs64oOAxMkkfgZmR3j2b+oQCHssYZx1eRx2EKYVRFg1HNucscy3fJwg==" saltValue="30C4bapuqwTdM7/rznP6rA==" spinCount="100000" sheet="1" objects="1" scenarios="1"/>
  <mergeCells count="17">
    <mergeCell ref="H41:J41"/>
    <mergeCell ref="H42:J42"/>
    <mergeCell ref="H43:J43"/>
    <mergeCell ref="C3:C4"/>
    <mergeCell ref="K5:Q5"/>
    <mergeCell ref="K6:M6"/>
    <mergeCell ref="N6:Q6"/>
    <mergeCell ref="H40:J40"/>
    <mergeCell ref="A3:B4"/>
    <mergeCell ref="H39:J39"/>
    <mergeCell ref="D3:H4"/>
    <mergeCell ref="D6:F6"/>
    <mergeCell ref="B6:B7"/>
    <mergeCell ref="A6:A7"/>
    <mergeCell ref="G6:J6"/>
    <mergeCell ref="C6:C7"/>
    <mergeCell ref="D5:J5"/>
  </mergeCells>
  <phoneticPr fontId="2"/>
  <conditionalFormatting sqref="E9:E38">
    <cfRule type="expression" dxfId="5" priority="1" stopIfTrue="1">
      <formula>#REF!=0</formula>
    </cfRule>
  </conditionalFormatting>
  <conditionalFormatting sqref="B8:B38">
    <cfRule type="expression" dxfId="4" priority="2" stopIfTrue="1">
      <formula>WEEKDAY(B8)=1</formula>
    </cfRule>
    <cfRule type="expression" dxfId="3" priority="3" stopIfTrue="1">
      <formula>WEEKDAY(B8)=7</formula>
    </cfRule>
  </conditionalFormatting>
  <conditionalFormatting sqref="K9">
    <cfRule type="expression" dxfId="2" priority="4" stopIfTrue="1">
      <formula>E9=0</formula>
    </cfRule>
  </conditionalFormatting>
  <conditionalFormatting sqref="K10:K38 L9:L38 N9:N38 P9:P38">
    <cfRule type="expression" dxfId="1" priority="5" stopIfTrue="1">
      <formula>D9=0</formula>
    </cfRule>
  </conditionalFormatting>
  <conditionalFormatting sqref="O9:O38">
    <cfRule type="expression" dxfId="0" priority="6" stopIfTrue="1">
      <formula>G9=0</formula>
    </cfRule>
  </conditionalFormatting>
  <dataValidations count="4">
    <dataValidation type="custom" allowBlank="1" showInputMessage="1" showErrorMessage="1" promptTitle="入力不可" prompt="当月においては入力できない場所です" sqref="G36:G38">
      <formula1>A36&lt;&gt;"--"</formula1>
    </dataValidation>
    <dataValidation type="custom" allowBlank="1" showInputMessage="1" showErrorMessage="1" promptTitle="入力不可" prompt="当月において入力できない場所です_x000a_" sqref="D36:D38">
      <formula1>A36&lt;&gt;"--"</formula1>
    </dataValidation>
    <dataValidation type="custom" allowBlank="1" showInputMessage="1" showErrorMessage="1" promptTitle="入力不可" prompt="当月においては入力できない場所です" sqref="I36:I38">
      <formula1>A36&lt;&gt;"--"</formula1>
    </dataValidation>
    <dataValidation type="list" allowBlank="1" showInputMessage="1" showErrorMessage="1" sqref="C8:C38">
      <formula1>$S$2:$S$6</formula1>
    </dataValidation>
  </dataValidations>
  <pageMargins left="0.45" right="0.44" top="0.51" bottom="0.53" header="0.51200000000000001" footer="0.51200000000000001"/>
  <pageSetup paperSize="9" scale="92" orientation="landscape" horizontalDpi="300" verticalDpi="300" r:id="rId1"/>
  <headerFooter alignWithMargins="0"/>
  <ignoredErrors>
    <ignoredError sqref="M8:M10 M11:M38 O8:O3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売上人件費率管理表</vt:lpstr>
      <vt:lpstr>売上人件費率管理表!Print_Area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2018-06-12T12:04:11Z</dcterms:created>
  <dcterms:modified xsi:type="dcterms:W3CDTF">2023-02-04T09:30:59Z</dcterms:modified>
</cp:coreProperties>
</file>